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P:\Facilities\"/>
    </mc:Choice>
  </mc:AlternateContent>
  <xr:revisionPtr revIDLastSave="0" documentId="13_ncr:1_{0E9496F2-E9E7-43D4-806F-736FAFF5A2E3}" xr6:coauthVersionLast="47" xr6:coauthVersionMax="47" xr10:uidLastSave="{00000000-0000-0000-0000-000000000000}"/>
  <bookViews>
    <workbookView xWindow="-120" yWindow="-120" windowWidth="29040" windowHeight="17790" xr2:uid="{00000000-000D-0000-FFFF-FFFF00000000}"/>
  </bookViews>
  <sheets>
    <sheet name="Details" sheetId="1" r:id="rId1"/>
    <sheet name="Calculations" sheetId="2" state="hidden" r:id="rId2"/>
  </sheets>
  <definedNames>
    <definedName name="IP">Calculations!$D$8:$D$9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  <c r="B25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5" i="2"/>
  <c r="A11" i="2"/>
  <c r="A10" i="2"/>
  <c r="A9" i="2"/>
  <c r="A8" i="2"/>
  <c r="A7" i="2"/>
  <c r="A6" i="2"/>
  <c r="A5" i="2"/>
  <c r="A4" i="2"/>
  <c r="A3" i="2"/>
  <c r="A18" i="2"/>
  <c r="A17" i="2"/>
  <c r="A16" i="2"/>
  <c r="B14" i="2"/>
  <c r="B13" i="2"/>
  <c r="B12" i="2"/>
  <c r="A14" i="2"/>
  <c r="A13" i="2"/>
  <c r="A12" i="2"/>
  <c r="E6" i="2"/>
  <c r="P3" i="1" s="1"/>
  <c r="E5" i="2"/>
  <c r="O3" i="1" s="1"/>
  <c r="B19" i="2" s="1"/>
  <c r="E4" i="2"/>
  <c r="N3" i="1" s="1"/>
  <c r="B15" i="2" s="1"/>
  <c r="B27" i="2" l="1"/>
  <c r="B23" i="2"/>
  <c r="B31" i="2"/>
  <c r="B35" i="2"/>
  <c r="B10" i="2"/>
  <c r="B33" i="2"/>
  <c r="B24" i="2"/>
  <c r="B11" i="2"/>
  <c r="B28" i="2"/>
  <c r="B32" i="2"/>
  <c r="B36" i="2"/>
  <c r="B29" i="2"/>
  <c r="B37" i="2"/>
  <c r="B30" i="2"/>
  <c r="B34" i="2"/>
  <c r="B38" i="2"/>
  <c r="B6" i="2"/>
  <c r="B5" i="2"/>
  <c r="B18" i="2"/>
  <c r="B20" i="2"/>
  <c r="B7" i="2"/>
  <c r="B17" i="2"/>
  <c r="B21" i="2"/>
  <c r="B3" i="2"/>
  <c r="B8" i="2"/>
  <c r="B9" i="2"/>
  <c r="B22" i="2"/>
  <c r="B4" i="2"/>
  <c r="B16" i="2"/>
  <c r="N5" i="1" l="1"/>
</calcChain>
</file>

<file path=xl/sharedStrings.xml><?xml version="1.0" encoding="utf-8"?>
<sst xmlns="http://schemas.openxmlformats.org/spreadsheetml/2006/main" count="199" uniqueCount="96">
  <si>
    <t>Radiochemistry Labs</t>
  </si>
  <si>
    <t>ID #</t>
  </si>
  <si>
    <t>121A</t>
  </si>
  <si>
    <t>121B</t>
  </si>
  <si>
    <t>Gamma counter</t>
  </si>
  <si>
    <t>Shielded Fumehood</t>
  </si>
  <si>
    <t>Dose calibrator</t>
  </si>
  <si>
    <t>122A</t>
  </si>
  <si>
    <t>122B</t>
  </si>
  <si>
    <t>TLC</t>
  </si>
  <si>
    <t>Biosafety Cabinet</t>
  </si>
  <si>
    <t>Cell Culture Incubator</t>
  </si>
  <si>
    <t>Anesthesia machine</t>
  </si>
  <si>
    <t>Incucyte Live Cell Imager</t>
  </si>
  <si>
    <t>134A</t>
  </si>
  <si>
    <t>134B</t>
  </si>
  <si>
    <t>MILabs SPECT/PET Imager</t>
  </si>
  <si>
    <t>Sofie PET Imager</t>
  </si>
  <si>
    <t>Walk-in fumehood</t>
  </si>
  <si>
    <t>173A</t>
  </si>
  <si>
    <t>173B</t>
  </si>
  <si>
    <t>Mini Hot Cells</t>
  </si>
  <si>
    <t>Dose Calibrator</t>
  </si>
  <si>
    <t>Trasis Mini-AIO Synthesizer</t>
  </si>
  <si>
    <t>168.1A</t>
  </si>
  <si>
    <t>168.1B</t>
  </si>
  <si>
    <t>Grade A Unshielded BSC</t>
  </si>
  <si>
    <t>Grade A Dispensing Hot Cell</t>
  </si>
  <si>
    <t>Grade A Shielded BSC</t>
  </si>
  <si>
    <t>AIO Synthesizer with HPLC</t>
  </si>
  <si>
    <t>120A</t>
  </si>
  <si>
    <t>173C</t>
  </si>
  <si>
    <t>121C</t>
  </si>
  <si>
    <t>122C</t>
  </si>
  <si>
    <t>146A</t>
  </si>
  <si>
    <t>146B</t>
  </si>
  <si>
    <t>Tier A</t>
  </si>
  <si>
    <t>Tier C</t>
  </si>
  <si>
    <t>123A</t>
  </si>
  <si>
    <t>133A</t>
  </si>
  <si>
    <t>Tier B</t>
  </si>
  <si>
    <t>Hours</t>
  </si>
  <si>
    <t>Workstation Details and Estimated Total Time Required by Project (Hours)</t>
  </si>
  <si>
    <t>Rates:</t>
  </si>
  <si>
    <t>Project Leader:</t>
  </si>
  <si>
    <t>Project Number:</t>
  </si>
  <si>
    <t>Estimate:</t>
  </si>
  <si>
    <t>Project Title:</t>
  </si>
  <si>
    <t>Wkstn</t>
  </si>
  <si>
    <t>Cost</t>
  </si>
  <si>
    <t>Rates</t>
  </si>
  <si>
    <t>Public</t>
  </si>
  <si>
    <t>Private</t>
  </si>
  <si>
    <t>A</t>
  </si>
  <si>
    <t>B</t>
  </si>
  <si>
    <t>C</t>
  </si>
  <si>
    <t>Developed IP Status:</t>
  </si>
  <si>
    <t>UHPLC</t>
  </si>
  <si>
    <t>Tissue Culture Centrifuge</t>
  </si>
  <si>
    <t>Waters HPLC</t>
  </si>
  <si>
    <t>Blood Analyzer</t>
  </si>
  <si>
    <t>Unshielded Fumehood</t>
  </si>
  <si>
    <t>Rotary Evaporator</t>
  </si>
  <si>
    <t>151A</t>
  </si>
  <si>
    <t>151B</t>
  </si>
  <si>
    <t>151C</t>
  </si>
  <si>
    <t>GMP HPLC</t>
  </si>
  <si>
    <t>GMP GC</t>
  </si>
  <si>
    <t>GMP TOC</t>
  </si>
  <si>
    <t>146C</t>
  </si>
  <si>
    <t>Optical Imager</t>
  </si>
  <si>
    <t>C-11 Delivery System</t>
  </si>
  <si>
    <t>BioPETx</t>
  </si>
  <si>
    <t>Accessory Equipment</t>
  </si>
  <si>
    <t>Accessories will be listed and selectable through LabArchive while booking a compatible workstation</t>
  </si>
  <si>
    <t>Animal Imaging</t>
  </si>
  <si>
    <t>Biosafety Cabinet (Large)</t>
  </si>
  <si>
    <t>Biosafety Cabinet (Small)</t>
  </si>
  <si>
    <t>121D</t>
  </si>
  <si>
    <t>Research Hot Cells</t>
  </si>
  <si>
    <t>GMP QC Lab</t>
  </si>
  <si>
    <t>Radiopharmaceutical Clean Space</t>
  </si>
  <si>
    <t>BioAnalyzer</t>
  </si>
  <si>
    <t>Manipulator Hot Cell</t>
  </si>
  <si>
    <t>173D</t>
  </si>
  <si>
    <t>168.1C</t>
  </si>
  <si>
    <t>Plant and Soil Imaging</t>
  </si>
  <si>
    <t>123B</t>
  </si>
  <si>
    <t>151D</t>
  </si>
  <si>
    <t>GMP Gamma Spec</t>
  </si>
  <si>
    <t>162A</t>
  </si>
  <si>
    <t>Freeze Drier</t>
  </si>
  <si>
    <t>120B</t>
  </si>
  <si>
    <t>120C</t>
  </si>
  <si>
    <t>133B</t>
  </si>
  <si>
    <t>Microscope and Cell Counter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</si>
</sst>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44" formatCode="_-&quot;$&quot;* #,##0.00_-;\-&quot;$&quot;* #,##0.00_-;_-&quot;$&quot;* &quot;-&quot;??_-;_-@_-"/>
    <numFmt numFmtId="164" formatCode="_(&quot;$&quot;* #,##0_);_(&quot;$&quot;* \(#,##0\);_(&quot;$&quot;* &quot;-&quot;??_);_(@_)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3" borderId="10" applyNumberFormat="0" applyFont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1" fillId="0" borderId="0" xfId="0" applyFont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Protection="1">
      <protection hidden="1"/>
    </xf>
    <xf numFmtId="164" fontId="3" fillId="0" borderId="0" xfId="1" applyNumberFormat="1" applyFont="1" applyProtection="1">
      <protection hidden="1"/>
    </xf>
    <xf numFmtId="0" fontId="0" fillId="2" borderId="1" xfId="0" applyFill="1" applyBorder="1" applyAlignment="1" applyProtection="1">
      <alignment horizontal="left"/>
      <protection hidden="1"/>
    </xf>
    <xf numFmtId="0" fontId="0" fillId="2" borderId="2" xfId="0" applyFill="1" applyBorder="1" applyAlignment="1" applyProtection="1">
      <alignment horizontal="left"/>
      <protection hidden="1"/>
    </xf>
    <xf numFmtId="0" fontId="0" fillId="3" borderId="11" xfId="2" applyFont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7" xfId="0" applyBorder="1" applyAlignment="1" applyProtection="1">
      <alignment horizontal="left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/>
      <protection hidden="1"/>
    </xf>
    <xf numFmtId="0" fontId="0" fillId="0" borderId="8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3" borderId="12" xfId="2" applyFont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right"/>
      <protection hidden="1"/>
    </xf>
    <xf numFmtId="0" fontId="3" fillId="5" borderId="0" xfId="0" applyFont="1" applyFill="1" applyAlignment="1" applyProtection="1">
      <alignment horizontal="right"/>
      <protection hidden="1"/>
    </xf>
    <xf numFmtId="0" fontId="3" fillId="6" borderId="0" xfId="0" applyFont="1" applyFill="1" applyAlignment="1" applyProtection="1">
      <alignment horizontal="right"/>
      <protection hidden="1"/>
    </xf>
    <xf numFmtId="0" fontId="0" fillId="4" borderId="3" xfId="0" applyFill="1" applyBorder="1" applyAlignment="1" applyProtection="1">
      <alignment horizontal="left"/>
      <protection hidden="1"/>
    </xf>
    <xf numFmtId="0" fontId="0" fillId="5" borderId="3" xfId="0" applyFill="1" applyBorder="1" applyAlignment="1" applyProtection="1">
      <alignment horizontal="left"/>
      <protection hidden="1"/>
    </xf>
    <xf numFmtId="0" fontId="0" fillId="6" borderId="3" xfId="0" applyFill="1" applyBorder="1" applyAlignment="1" applyProtection="1">
      <alignment horizontal="left"/>
      <protection hidden="1"/>
    </xf>
    <xf numFmtId="17" fontId="0" fillId="6" borderId="3" xfId="0" applyNumberFormat="1" applyFill="1" applyBorder="1" applyAlignment="1" applyProtection="1">
      <alignment horizontal="left"/>
      <protection hidden="1"/>
    </xf>
    <xf numFmtId="0" fontId="0" fillId="0" borderId="0" xfId="2" applyFont="1" applyFill="1" applyBorder="1" applyAlignment="1" applyProtection="1">
      <alignment horizontal="left"/>
      <protection hidden="1"/>
    </xf>
    <xf numFmtId="164" fontId="0" fillId="0" borderId="0" xfId="0" applyNumberFormat="1"/>
    <xf numFmtId="164" fontId="3" fillId="0" borderId="0" xfId="0" applyNumberFormat="1" applyFont="1" applyAlignment="1" applyProtection="1">
      <alignment shrinkToFit="1"/>
      <protection hidden="1"/>
    </xf>
    <xf numFmtId="0" fontId="0" fillId="0" borderId="13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5" xfId="0" applyBorder="1" applyAlignment="1" applyProtection="1">
      <alignment horizontal="left"/>
      <protection hidden="1"/>
    </xf>
    <xf numFmtId="6" fontId="0" fillId="0" borderId="0" xfId="0" applyNumberFormat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</cellXfs>
  <cellStyles count="3">
    <cellStyle name="Currency" xfId="1" builtinId="4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70"/>
  <sheetViews>
    <sheetView tabSelected="1" zoomScaleNormal="100" workbookViewId="0">
      <selection activeCell="H22" sqref="H22"/>
    </sheetView>
  </sheetViews>
  <sheetFormatPr defaultRowHeight="15" x14ac:dyDescent="0.25"/>
  <cols>
    <col min="1" max="1" width="20.42578125" style="5" customWidth="1"/>
    <col min="2" max="4" width="9.140625" style="5"/>
    <col min="5" max="5" width="3.5703125" style="5" customWidth="1"/>
    <col min="6" max="8" width="9.140625" style="5"/>
    <col min="9" max="9" width="3.5703125" style="5" customWidth="1"/>
    <col min="10" max="12" width="9.140625" style="5"/>
    <col min="13" max="13" width="3.5703125" style="5" customWidth="1"/>
    <col min="14" max="14" width="9.140625" style="5" customWidth="1"/>
    <col min="15" max="16" width="9.140625" style="5"/>
    <col min="17" max="17" width="3.5703125" customWidth="1"/>
    <col min="19" max="19" width="11.5703125" bestFit="1" customWidth="1"/>
  </cols>
  <sheetData>
    <row r="1" spans="1:25" ht="18.75" x14ac:dyDescent="0.3">
      <c r="A1" s="3" t="s">
        <v>42</v>
      </c>
      <c r="B1" s="4"/>
      <c r="C1" s="4"/>
      <c r="D1" s="4"/>
      <c r="E1" s="4"/>
      <c r="F1" s="4"/>
      <c r="G1" s="4"/>
      <c r="H1" s="4"/>
      <c r="I1" s="4"/>
      <c r="J1" s="4"/>
      <c r="N1" s="4" t="s">
        <v>43</v>
      </c>
      <c r="O1" s="4"/>
      <c r="P1" s="4"/>
    </row>
    <row r="2" spans="1:25" ht="18.75" x14ac:dyDescent="0.3">
      <c r="A2" s="6" t="s">
        <v>44</v>
      </c>
      <c r="B2" s="21"/>
      <c r="C2" s="4"/>
      <c r="D2" s="4"/>
      <c r="E2" s="4"/>
      <c r="F2" s="4"/>
      <c r="G2" s="4"/>
      <c r="H2" s="4"/>
      <c r="I2" s="4"/>
      <c r="J2" s="4"/>
      <c r="N2" s="26" t="s">
        <v>36</v>
      </c>
      <c r="O2" s="25" t="s">
        <v>40</v>
      </c>
      <c r="P2" s="24" t="s">
        <v>37</v>
      </c>
    </row>
    <row r="3" spans="1:25" ht="18.75" x14ac:dyDescent="0.3">
      <c r="A3" s="7" t="s">
        <v>56</v>
      </c>
      <c r="B3" s="22" t="s">
        <v>51</v>
      </c>
      <c r="C3" s="4"/>
      <c r="D3" s="4"/>
      <c r="E3" s="4"/>
      <c r="F3" s="4"/>
      <c r="G3" s="4"/>
      <c r="H3" s="4"/>
      <c r="I3" s="4"/>
      <c r="J3" s="4"/>
      <c r="N3" s="9">
        <f>Calculations!E4</f>
        <v>120</v>
      </c>
      <c r="O3" s="9">
        <f>Calculations!E5</f>
        <v>60</v>
      </c>
      <c r="P3" s="9">
        <f>Calculations!E6</f>
        <v>10</v>
      </c>
    </row>
    <row r="4" spans="1:25" ht="18.75" x14ac:dyDescent="0.3">
      <c r="A4" s="7" t="s">
        <v>45</v>
      </c>
      <c r="B4" s="22"/>
      <c r="N4" s="4" t="s">
        <v>46</v>
      </c>
    </row>
    <row r="5" spans="1:25" x14ac:dyDescent="0.25">
      <c r="A5" s="8" t="s">
        <v>47</v>
      </c>
      <c r="B5" s="22"/>
      <c r="N5" s="33">
        <f>SUM(Calculations!B3:B38)</f>
        <v>0</v>
      </c>
      <c r="S5" s="32"/>
    </row>
    <row r="6" spans="1:25" ht="15.75" thickBot="1" x14ac:dyDescent="0.3"/>
    <row r="7" spans="1:25" ht="15.75" thickBot="1" x14ac:dyDescent="0.3">
      <c r="A7" s="5" t="s">
        <v>0</v>
      </c>
      <c r="B7" s="10" t="s">
        <v>1</v>
      </c>
      <c r="C7" s="11" t="s">
        <v>30</v>
      </c>
      <c r="D7" s="27" t="s">
        <v>37</v>
      </c>
      <c r="F7" s="10" t="s">
        <v>1</v>
      </c>
      <c r="G7" s="11" t="s">
        <v>92</v>
      </c>
      <c r="H7" s="27" t="s">
        <v>37</v>
      </c>
      <c r="J7" s="10" t="s">
        <v>1</v>
      </c>
      <c r="K7" s="11" t="s">
        <v>93</v>
      </c>
      <c r="L7" s="27" t="s">
        <v>37</v>
      </c>
      <c r="N7" s="10" t="s">
        <v>1</v>
      </c>
      <c r="O7" s="11" t="s">
        <v>2</v>
      </c>
      <c r="P7" s="27" t="s">
        <v>37</v>
      </c>
    </row>
    <row r="8" spans="1:25" ht="15.75" thickBot="1" x14ac:dyDescent="0.3">
      <c r="B8" s="10"/>
      <c r="C8" s="12" t="s">
        <v>41</v>
      </c>
      <c r="D8" s="23"/>
      <c r="E8" s="13"/>
      <c r="F8" s="10"/>
      <c r="G8" s="12" t="s">
        <v>41</v>
      </c>
      <c r="H8" s="23"/>
      <c r="J8" s="10"/>
      <c r="K8" s="12" t="s">
        <v>41</v>
      </c>
      <c r="L8" s="23"/>
      <c r="N8" s="10"/>
      <c r="O8" s="12" t="s">
        <v>41</v>
      </c>
      <c r="P8" s="23"/>
    </row>
    <row r="9" spans="1:25" x14ac:dyDescent="0.25">
      <c r="B9" s="14" t="s">
        <v>5</v>
      </c>
      <c r="C9" s="15"/>
      <c r="D9" s="16"/>
      <c r="E9" s="13"/>
      <c r="F9" s="14" t="s">
        <v>4</v>
      </c>
      <c r="G9" s="15"/>
      <c r="H9" s="16"/>
      <c r="J9" s="14" t="s">
        <v>9</v>
      </c>
      <c r="K9" s="15"/>
      <c r="L9" s="16"/>
      <c r="N9" s="17" t="s">
        <v>5</v>
      </c>
      <c r="O9" s="15"/>
      <c r="P9" s="16"/>
    </row>
    <row r="10" spans="1:25" x14ac:dyDescent="0.25">
      <c r="B10" s="14" t="s">
        <v>22</v>
      </c>
      <c r="C10" s="18"/>
      <c r="D10" s="19"/>
      <c r="E10" s="13"/>
      <c r="N10" s="14" t="s">
        <v>22</v>
      </c>
      <c r="O10" s="18"/>
      <c r="P10" s="19"/>
      <c r="S10" s="1"/>
      <c r="T10" s="1"/>
      <c r="X10" s="1"/>
      <c r="Y10" s="1"/>
    </row>
    <row r="11" spans="1:25" ht="15.75" thickBot="1" x14ac:dyDescent="0.3">
      <c r="E11" s="13"/>
      <c r="F11" s="13"/>
      <c r="G11" s="13"/>
      <c r="H11" s="13"/>
      <c r="J11" s="13"/>
      <c r="K11" s="13"/>
      <c r="L11" s="13"/>
      <c r="N11" s="13"/>
      <c r="O11" s="13"/>
      <c r="P11" s="13"/>
      <c r="S11" s="1"/>
      <c r="T11" s="1"/>
      <c r="X11" s="1"/>
      <c r="Y11" s="1"/>
    </row>
    <row r="12" spans="1:25" ht="15.75" thickBot="1" x14ac:dyDescent="0.3">
      <c r="B12" s="10" t="s">
        <v>1</v>
      </c>
      <c r="C12" s="11" t="s">
        <v>3</v>
      </c>
      <c r="D12" s="27" t="s">
        <v>37</v>
      </c>
      <c r="F12" s="10" t="s">
        <v>1</v>
      </c>
      <c r="G12" s="11" t="s">
        <v>32</v>
      </c>
      <c r="H12" s="27" t="s">
        <v>37</v>
      </c>
      <c r="J12" s="10" t="s">
        <v>1</v>
      </c>
      <c r="K12" s="11" t="s">
        <v>78</v>
      </c>
      <c r="L12" s="27" t="s">
        <v>37</v>
      </c>
      <c r="N12" s="10" t="s">
        <v>1</v>
      </c>
      <c r="O12" s="11" t="s">
        <v>7</v>
      </c>
      <c r="P12" s="27" t="s">
        <v>37</v>
      </c>
      <c r="S12" s="1"/>
      <c r="T12" s="1"/>
      <c r="X12" s="1"/>
      <c r="Y12" s="1"/>
    </row>
    <row r="13" spans="1:25" ht="15.75" thickBot="1" x14ac:dyDescent="0.3">
      <c r="B13" s="10"/>
      <c r="C13" s="12" t="s">
        <v>41</v>
      </c>
      <c r="D13" s="23"/>
      <c r="F13" s="10"/>
      <c r="G13" s="12" t="s">
        <v>41</v>
      </c>
      <c r="H13" s="23"/>
      <c r="J13" s="10"/>
      <c r="K13" s="12" t="s">
        <v>41</v>
      </c>
      <c r="L13" s="23"/>
      <c r="N13" s="10"/>
      <c r="O13" s="12" t="s">
        <v>41</v>
      </c>
      <c r="P13" s="23"/>
    </row>
    <row r="14" spans="1:25" x14ac:dyDescent="0.25">
      <c r="B14" s="17" t="s">
        <v>5</v>
      </c>
      <c r="C14" s="15"/>
      <c r="D14" s="16"/>
      <c r="F14" s="17" t="s">
        <v>61</v>
      </c>
      <c r="G14" s="15"/>
      <c r="H14" s="16"/>
      <c r="J14" s="34" t="s">
        <v>57</v>
      </c>
      <c r="K14" s="35"/>
      <c r="L14" s="36"/>
      <c r="N14" s="34" t="s">
        <v>59</v>
      </c>
      <c r="O14" s="35"/>
      <c r="P14" s="36"/>
    </row>
    <row r="15" spans="1:25" x14ac:dyDescent="0.25">
      <c r="B15" s="14" t="s">
        <v>22</v>
      </c>
      <c r="C15" s="18"/>
      <c r="D15" s="19"/>
      <c r="F15" s="14" t="s">
        <v>62</v>
      </c>
      <c r="G15" s="18"/>
      <c r="H15" s="19"/>
    </row>
    <row r="16" spans="1:25" ht="15.75" thickBot="1" x14ac:dyDescent="0.3"/>
    <row r="17" spans="1:16" ht="15.75" thickBot="1" x14ac:dyDescent="0.3">
      <c r="B17" s="10" t="s">
        <v>1</v>
      </c>
      <c r="C17" s="11" t="s">
        <v>8</v>
      </c>
      <c r="D17" s="27" t="s">
        <v>37</v>
      </c>
    </row>
    <row r="18" spans="1:16" ht="15.75" thickBot="1" x14ac:dyDescent="0.3">
      <c r="B18" s="10"/>
      <c r="C18" s="12" t="s">
        <v>41</v>
      </c>
      <c r="D18" s="23"/>
    </row>
    <row r="19" spans="1:16" x14ac:dyDescent="0.25">
      <c r="B19" s="14" t="s">
        <v>82</v>
      </c>
      <c r="C19" s="15"/>
      <c r="D19" s="16"/>
    </row>
    <row r="20" spans="1:16" ht="15.75" thickBot="1" x14ac:dyDescent="0.3"/>
    <row r="21" spans="1:16" ht="15.75" thickBot="1" x14ac:dyDescent="0.3">
      <c r="A21" s="5" t="s">
        <v>75</v>
      </c>
      <c r="B21" s="10" t="s">
        <v>1</v>
      </c>
      <c r="C21" s="11" t="s">
        <v>33</v>
      </c>
      <c r="D21" s="29" t="s">
        <v>36</v>
      </c>
      <c r="F21" s="10" t="s">
        <v>1</v>
      </c>
      <c r="G21" s="11" t="s">
        <v>39</v>
      </c>
      <c r="H21" s="28" t="s">
        <v>40</v>
      </c>
      <c r="J21" s="10" t="s">
        <v>1</v>
      </c>
      <c r="K21" s="11" t="s">
        <v>94</v>
      </c>
      <c r="L21" s="27" t="s">
        <v>37</v>
      </c>
      <c r="N21" s="10" t="s">
        <v>1</v>
      </c>
      <c r="O21" s="11" t="s">
        <v>14</v>
      </c>
      <c r="P21" s="29" t="s">
        <v>36</v>
      </c>
    </row>
    <row r="22" spans="1:16" ht="15.75" thickBot="1" x14ac:dyDescent="0.3">
      <c r="B22" s="10"/>
      <c r="C22" s="12" t="s">
        <v>41</v>
      </c>
      <c r="D22" s="23"/>
      <c r="F22" s="10"/>
      <c r="G22" s="12" t="s">
        <v>41</v>
      </c>
      <c r="H22" s="23"/>
      <c r="J22" s="10"/>
      <c r="K22" s="12" t="s">
        <v>41</v>
      </c>
      <c r="L22" s="23"/>
      <c r="N22" s="10"/>
      <c r="O22" s="12" t="s">
        <v>41</v>
      </c>
      <c r="P22" s="23"/>
    </row>
    <row r="23" spans="1:16" x14ac:dyDescent="0.25">
      <c r="B23" s="17" t="s">
        <v>17</v>
      </c>
      <c r="C23" s="15"/>
      <c r="D23" s="16"/>
      <c r="F23" s="34" t="s">
        <v>13</v>
      </c>
      <c r="G23" s="35"/>
      <c r="H23" s="36"/>
      <c r="J23" s="14" t="s">
        <v>10</v>
      </c>
      <c r="K23" s="15"/>
      <c r="L23" s="16"/>
      <c r="N23" s="17" t="s">
        <v>16</v>
      </c>
      <c r="O23" s="15"/>
      <c r="P23" s="16"/>
    </row>
    <row r="24" spans="1:16" x14ac:dyDescent="0.25">
      <c r="B24" s="14" t="s">
        <v>12</v>
      </c>
      <c r="C24" s="18"/>
      <c r="D24" s="19"/>
      <c r="F24" s="38"/>
      <c r="G24" s="38"/>
      <c r="H24" s="38"/>
      <c r="J24" s="17" t="s">
        <v>11</v>
      </c>
      <c r="K24" s="18"/>
      <c r="L24" s="19"/>
      <c r="N24" s="14" t="s">
        <v>12</v>
      </c>
      <c r="O24" s="18"/>
      <c r="P24" s="19"/>
    </row>
    <row r="25" spans="1:16" x14ac:dyDescent="0.25">
      <c r="F25" s="38"/>
      <c r="G25" s="38"/>
      <c r="H25" s="38"/>
      <c r="J25" s="14" t="s">
        <v>95</v>
      </c>
      <c r="K25" s="18"/>
      <c r="L25" s="19"/>
      <c r="N25" s="13"/>
      <c r="O25" s="13"/>
      <c r="P25" s="13"/>
    </row>
    <row r="26" spans="1:16" x14ac:dyDescent="0.25">
      <c r="F26" s="38"/>
      <c r="G26" s="38"/>
      <c r="H26" s="38"/>
      <c r="J26" s="14" t="s">
        <v>58</v>
      </c>
      <c r="K26" s="18"/>
      <c r="L26" s="19"/>
      <c r="N26" s="13"/>
      <c r="O26" s="13"/>
      <c r="P26" s="13"/>
    </row>
    <row r="27" spans="1:16" ht="15.75" thickBot="1" x14ac:dyDescent="0.3"/>
    <row r="28" spans="1:16" ht="15.75" thickBot="1" x14ac:dyDescent="0.3">
      <c r="B28" s="10" t="s">
        <v>1</v>
      </c>
      <c r="C28" s="11" t="s">
        <v>15</v>
      </c>
      <c r="D28" s="28" t="s">
        <v>40</v>
      </c>
      <c r="F28" s="10" t="s">
        <v>1</v>
      </c>
      <c r="G28" s="11" t="s">
        <v>34</v>
      </c>
      <c r="H28" s="27" t="s">
        <v>37</v>
      </c>
      <c r="I28" s="13"/>
      <c r="J28" s="10" t="s">
        <v>1</v>
      </c>
      <c r="K28" s="11" t="s">
        <v>35</v>
      </c>
      <c r="L28" s="27" t="s">
        <v>37</v>
      </c>
      <c r="N28" s="10" t="s">
        <v>1</v>
      </c>
      <c r="O28" s="11" t="s">
        <v>69</v>
      </c>
      <c r="P28" s="27" t="s">
        <v>37</v>
      </c>
    </row>
    <row r="29" spans="1:16" ht="15.75" thickBot="1" x14ac:dyDescent="0.3">
      <c r="B29" s="10"/>
      <c r="C29" s="12" t="s">
        <v>41</v>
      </c>
      <c r="D29" s="23"/>
      <c r="F29" s="10"/>
      <c r="G29" s="12" t="s">
        <v>41</v>
      </c>
      <c r="H29" s="23"/>
      <c r="I29" s="13"/>
      <c r="J29" s="10"/>
      <c r="K29" s="12" t="s">
        <v>41</v>
      </c>
      <c r="L29" s="23"/>
      <c r="N29" s="10"/>
      <c r="O29" s="12" t="s">
        <v>41</v>
      </c>
      <c r="P29" s="23"/>
    </row>
    <row r="30" spans="1:16" x14ac:dyDescent="0.25">
      <c r="B30" s="34" t="s">
        <v>70</v>
      </c>
      <c r="C30" s="35"/>
      <c r="D30" s="36"/>
      <c r="F30" s="17" t="s">
        <v>76</v>
      </c>
      <c r="G30" s="15"/>
      <c r="H30" s="16"/>
      <c r="I30" s="13"/>
      <c r="J30" s="17" t="s">
        <v>77</v>
      </c>
      <c r="K30" s="15"/>
      <c r="L30" s="16"/>
      <c r="N30" s="17" t="s">
        <v>60</v>
      </c>
      <c r="O30" s="15"/>
      <c r="P30" s="16"/>
    </row>
    <row r="31" spans="1:16" x14ac:dyDescent="0.25">
      <c r="F31" s="14" t="s">
        <v>12</v>
      </c>
      <c r="G31" s="18"/>
      <c r="H31" s="19"/>
      <c r="I31" s="13"/>
      <c r="J31" s="14" t="s">
        <v>12</v>
      </c>
      <c r="K31" s="18"/>
      <c r="L31" s="19"/>
      <c r="N31" s="13"/>
      <c r="O31" s="13"/>
      <c r="P31" s="13"/>
    </row>
    <row r="32" spans="1:16" ht="15.75" thickBot="1" x14ac:dyDescent="0.3">
      <c r="F32" s="13"/>
      <c r="G32" s="13"/>
      <c r="H32" s="13"/>
      <c r="J32" s="13"/>
      <c r="K32" s="13"/>
      <c r="L32" s="13"/>
      <c r="N32" s="13"/>
      <c r="O32" s="13"/>
      <c r="P32" s="13"/>
    </row>
    <row r="33" spans="1:16" ht="15.75" thickBot="1" x14ac:dyDescent="0.3">
      <c r="A33" s="5" t="s">
        <v>86</v>
      </c>
      <c r="B33" s="10" t="s">
        <v>1</v>
      </c>
      <c r="C33" s="11" t="s">
        <v>38</v>
      </c>
      <c r="D33" s="29" t="s">
        <v>36</v>
      </c>
      <c r="F33" s="10" t="s">
        <v>1</v>
      </c>
      <c r="G33" s="11" t="s">
        <v>87</v>
      </c>
      <c r="H33" s="27" t="s">
        <v>37</v>
      </c>
    </row>
    <row r="34" spans="1:16" ht="15.75" thickBot="1" x14ac:dyDescent="0.3">
      <c r="B34" s="10"/>
      <c r="C34" s="12" t="s">
        <v>41</v>
      </c>
      <c r="D34" s="23"/>
      <c r="E34" s="13"/>
      <c r="F34" s="10"/>
      <c r="G34" s="12" t="s">
        <v>41</v>
      </c>
      <c r="H34" s="23"/>
    </row>
    <row r="35" spans="1:16" x14ac:dyDescent="0.25">
      <c r="B35" s="34" t="s">
        <v>72</v>
      </c>
      <c r="C35" s="35"/>
      <c r="D35" s="36"/>
      <c r="F35" s="14" t="s">
        <v>6</v>
      </c>
      <c r="G35" s="15"/>
      <c r="H35" s="16"/>
    </row>
    <row r="36" spans="1:16" x14ac:dyDescent="0.25">
      <c r="B36" s="13"/>
      <c r="C36" s="13"/>
      <c r="D36" s="13"/>
      <c r="F36" s="14" t="s">
        <v>71</v>
      </c>
      <c r="G36" s="18"/>
      <c r="H36" s="19"/>
    </row>
    <row r="37" spans="1:16" x14ac:dyDescent="0.25">
      <c r="B37" s="13"/>
      <c r="C37" s="13"/>
      <c r="D37" s="13"/>
      <c r="F37" s="14" t="s">
        <v>18</v>
      </c>
      <c r="G37" s="18"/>
      <c r="H37" s="19"/>
    </row>
    <row r="38" spans="1:16" ht="15.75" thickBot="1" x14ac:dyDescent="0.3">
      <c r="B38" s="13"/>
      <c r="C38" s="13"/>
      <c r="D38" s="13"/>
      <c r="F38" s="13"/>
      <c r="G38" s="13"/>
      <c r="H38" s="13"/>
    </row>
    <row r="39" spans="1:16" ht="15.75" thickBot="1" x14ac:dyDescent="0.3">
      <c r="A39" s="5" t="s">
        <v>79</v>
      </c>
      <c r="B39" s="10" t="s">
        <v>1</v>
      </c>
      <c r="C39" s="11" t="s">
        <v>19</v>
      </c>
      <c r="D39" s="28" t="s">
        <v>40</v>
      </c>
      <c r="F39" s="10" t="s">
        <v>1</v>
      </c>
      <c r="G39" s="11" t="s">
        <v>20</v>
      </c>
      <c r="H39" s="28" t="s">
        <v>40</v>
      </c>
      <c r="J39" s="10" t="s">
        <v>1</v>
      </c>
      <c r="K39" s="11" t="s">
        <v>31</v>
      </c>
      <c r="L39" s="28" t="s">
        <v>40</v>
      </c>
      <c r="N39" s="10" t="s">
        <v>1</v>
      </c>
      <c r="O39" s="11" t="s">
        <v>84</v>
      </c>
      <c r="P39" s="28" t="s">
        <v>40</v>
      </c>
    </row>
    <row r="40" spans="1:16" ht="15.75" thickBot="1" x14ac:dyDescent="0.3">
      <c r="B40" s="10"/>
      <c r="C40" s="12" t="s">
        <v>41</v>
      </c>
      <c r="D40" s="23"/>
      <c r="F40" s="10"/>
      <c r="G40" s="12" t="s">
        <v>41</v>
      </c>
      <c r="H40" s="23"/>
      <c r="J40" s="10"/>
      <c r="K40" s="12" t="s">
        <v>41</v>
      </c>
      <c r="L40" s="23"/>
      <c r="N40" s="10"/>
      <c r="O40" s="12" t="s">
        <v>41</v>
      </c>
      <c r="P40" s="23"/>
    </row>
    <row r="41" spans="1:16" ht="15.75" customHeight="1" x14ac:dyDescent="0.25">
      <c r="B41" s="17" t="s">
        <v>83</v>
      </c>
      <c r="C41" s="15"/>
      <c r="D41" s="16"/>
      <c r="F41" s="17" t="s">
        <v>83</v>
      </c>
      <c r="G41" s="15"/>
      <c r="H41" s="16"/>
      <c r="J41" s="17" t="s">
        <v>21</v>
      </c>
      <c r="K41" s="15"/>
      <c r="L41" s="16"/>
      <c r="N41" s="34" t="s">
        <v>21</v>
      </c>
      <c r="O41" s="35"/>
      <c r="P41" s="36"/>
    </row>
    <row r="42" spans="1:16" x14ac:dyDescent="0.25">
      <c r="B42" s="14" t="s">
        <v>22</v>
      </c>
      <c r="C42" s="15"/>
      <c r="D42" s="16"/>
      <c r="F42" s="14" t="s">
        <v>22</v>
      </c>
      <c r="G42" s="18"/>
      <c r="H42" s="19"/>
      <c r="J42" s="14" t="s">
        <v>23</v>
      </c>
      <c r="K42" s="18"/>
      <c r="L42" s="19"/>
      <c r="N42" s="13"/>
      <c r="O42" s="13"/>
      <c r="P42" s="13"/>
    </row>
    <row r="43" spans="1:16" ht="15.75" thickBot="1" x14ac:dyDescent="0.3"/>
    <row r="44" spans="1:16" ht="15.75" thickBot="1" x14ac:dyDescent="0.3">
      <c r="A44" s="20" t="s">
        <v>80</v>
      </c>
      <c r="B44" s="10" t="s">
        <v>1</v>
      </c>
      <c r="C44" s="11" t="s">
        <v>63</v>
      </c>
      <c r="D44" s="28" t="s">
        <v>40</v>
      </c>
      <c r="F44" s="10" t="s">
        <v>1</v>
      </c>
      <c r="G44" s="11" t="s">
        <v>64</v>
      </c>
      <c r="H44" s="28" t="s">
        <v>40</v>
      </c>
      <c r="I44" s="13"/>
      <c r="J44" s="10" t="s">
        <v>1</v>
      </c>
      <c r="K44" s="11" t="s">
        <v>65</v>
      </c>
      <c r="L44" s="27" t="s">
        <v>37</v>
      </c>
      <c r="N44" s="10" t="s">
        <v>1</v>
      </c>
      <c r="O44" s="11" t="s">
        <v>88</v>
      </c>
      <c r="P44" s="28" t="s">
        <v>40</v>
      </c>
    </row>
    <row r="45" spans="1:16" ht="15.75" thickBot="1" x14ac:dyDescent="0.3">
      <c r="A45" s="20"/>
      <c r="B45" s="10"/>
      <c r="C45" s="12" t="s">
        <v>41</v>
      </c>
      <c r="D45" s="23"/>
      <c r="E45" s="13"/>
      <c r="F45" s="10"/>
      <c r="G45" s="12" t="s">
        <v>41</v>
      </c>
      <c r="H45" s="23"/>
      <c r="J45" s="10"/>
      <c r="K45" s="12" t="s">
        <v>41</v>
      </c>
      <c r="L45" s="23"/>
      <c r="N45" s="10"/>
      <c r="O45" s="12" t="s">
        <v>41</v>
      </c>
      <c r="P45" s="23"/>
    </row>
    <row r="46" spans="1:16" x14ac:dyDescent="0.25">
      <c r="A46" s="20"/>
      <c r="B46" s="17" t="s">
        <v>66</v>
      </c>
      <c r="C46" s="15"/>
      <c r="D46" s="16"/>
      <c r="F46" s="17" t="s">
        <v>67</v>
      </c>
      <c r="G46" s="15"/>
      <c r="H46" s="16"/>
      <c r="I46" s="13"/>
      <c r="J46" s="17" t="s">
        <v>68</v>
      </c>
      <c r="K46" s="15"/>
      <c r="L46" s="16"/>
      <c r="N46" s="17" t="s">
        <v>89</v>
      </c>
      <c r="O46" s="15"/>
      <c r="P46" s="16"/>
    </row>
    <row r="47" spans="1:16" ht="15.75" thickBot="1" x14ac:dyDescent="0.3">
      <c r="F47" s="14"/>
      <c r="G47" s="18"/>
      <c r="H47" s="19"/>
      <c r="I47" s="13"/>
    </row>
    <row r="48" spans="1:16" ht="30.75" thickBot="1" x14ac:dyDescent="0.3">
      <c r="A48" s="20" t="s">
        <v>81</v>
      </c>
      <c r="B48" s="10" t="s">
        <v>1</v>
      </c>
      <c r="C48" s="11" t="s">
        <v>90</v>
      </c>
      <c r="D48" s="30" t="s">
        <v>36</v>
      </c>
      <c r="F48" s="10" t="s">
        <v>1</v>
      </c>
      <c r="G48" s="11" t="s">
        <v>24</v>
      </c>
      <c r="H48" s="30" t="s">
        <v>36</v>
      </c>
      <c r="I48" s="13"/>
      <c r="J48" s="10" t="s">
        <v>1</v>
      </c>
      <c r="K48" s="11" t="s">
        <v>25</v>
      </c>
      <c r="L48" s="30" t="s">
        <v>36</v>
      </c>
      <c r="N48" s="10" t="s">
        <v>1</v>
      </c>
      <c r="O48" s="11" t="s">
        <v>85</v>
      </c>
      <c r="P48" s="30" t="s">
        <v>36</v>
      </c>
    </row>
    <row r="49" spans="1:16" ht="15.75" thickBot="1" x14ac:dyDescent="0.3">
      <c r="A49" s="20"/>
      <c r="B49" s="10"/>
      <c r="C49" s="12" t="s">
        <v>41</v>
      </c>
      <c r="D49" s="23"/>
      <c r="E49" s="13"/>
      <c r="F49" s="10"/>
      <c r="G49" s="12" t="s">
        <v>41</v>
      </c>
      <c r="H49" s="23"/>
      <c r="J49" s="10"/>
      <c r="K49" s="12" t="s">
        <v>41</v>
      </c>
      <c r="L49" s="23"/>
      <c r="N49" s="10"/>
      <c r="O49" s="12" t="s">
        <v>41</v>
      </c>
      <c r="P49" s="23"/>
    </row>
    <row r="50" spans="1:16" x14ac:dyDescent="0.25">
      <c r="A50" s="20"/>
      <c r="B50" s="17" t="s">
        <v>26</v>
      </c>
      <c r="C50" s="15"/>
      <c r="D50" s="16"/>
      <c r="F50" s="34" t="s">
        <v>27</v>
      </c>
      <c r="G50" s="35"/>
      <c r="H50" s="36"/>
      <c r="I50" s="13"/>
      <c r="J50" s="17" t="s">
        <v>28</v>
      </c>
      <c r="K50" s="15"/>
      <c r="L50" s="16"/>
      <c r="N50" s="14" t="s">
        <v>29</v>
      </c>
      <c r="O50" s="18"/>
      <c r="P50" s="19"/>
    </row>
    <row r="51" spans="1:16" x14ac:dyDescent="0.25">
      <c r="B51" s="14" t="s">
        <v>91</v>
      </c>
      <c r="C51" s="18"/>
      <c r="D51" s="19"/>
      <c r="F51" s="13"/>
      <c r="G51" s="13"/>
      <c r="H51" s="13"/>
      <c r="I51" s="13"/>
    </row>
    <row r="52" spans="1:16" x14ac:dyDescent="0.25">
      <c r="B52" s="13"/>
      <c r="C52" s="13"/>
      <c r="D52" s="13"/>
      <c r="F52" s="13"/>
      <c r="G52" s="13"/>
      <c r="H52" s="13"/>
      <c r="J52" s="13"/>
      <c r="K52" s="13"/>
      <c r="L52" s="13"/>
    </row>
    <row r="53" spans="1:16" x14ac:dyDescent="0.25">
      <c r="A53" s="5" t="s">
        <v>73</v>
      </c>
      <c r="B53" s="5" t="s">
        <v>74</v>
      </c>
    </row>
    <row r="55" spans="1:16" x14ac:dyDescent="0.25">
      <c r="C55" s="13"/>
      <c r="D55" s="13"/>
      <c r="F55" s="13"/>
      <c r="G55" s="13"/>
      <c r="H55" s="13"/>
      <c r="J55" s="13"/>
      <c r="K55" s="13"/>
      <c r="L55" s="13"/>
    </row>
    <row r="57" spans="1:16" x14ac:dyDescent="0.25">
      <c r="C57" s="13"/>
      <c r="D57" s="13"/>
      <c r="F57" s="13"/>
      <c r="G57" s="13"/>
      <c r="H57" s="13"/>
      <c r="J57" s="13"/>
      <c r="K57" s="13"/>
      <c r="L57" s="13"/>
    </row>
    <row r="58" spans="1:16" x14ac:dyDescent="0.25">
      <c r="B58" s="13"/>
      <c r="C58" s="13"/>
      <c r="D58" s="13"/>
      <c r="F58" s="13"/>
      <c r="G58" s="13"/>
      <c r="H58" s="13"/>
      <c r="J58" s="13"/>
      <c r="K58" s="13"/>
      <c r="L58" s="13"/>
      <c r="N58" s="13"/>
      <c r="O58" s="13"/>
      <c r="P58" s="13"/>
    </row>
    <row r="59" spans="1:16" x14ac:dyDescent="0.25">
      <c r="B59" s="13"/>
      <c r="C59" s="31"/>
      <c r="D59" s="31"/>
      <c r="E59" s="13"/>
      <c r="F59" s="13"/>
      <c r="G59" s="31"/>
      <c r="H59" s="31"/>
      <c r="J59" s="13"/>
      <c r="K59" s="31"/>
      <c r="L59" s="31"/>
      <c r="N59" s="13"/>
      <c r="O59" s="31"/>
      <c r="P59" s="31"/>
    </row>
    <row r="60" spans="1:16" x14ac:dyDescent="0.25">
      <c r="B60" s="13"/>
      <c r="C60" s="13"/>
      <c r="D60" s="13"/>
      <c r="E60" s="13"/>
      <c r="F60" s="13"/>
      <c r="G60" s="13"/>
      <c r="H60" s="13"/>
      <c r="J60" s="13"/>
      <c r="K60" s="13"/>
      <c r="L60" s="13"/>
      <c r="N60" s="13"/>
      <c r="O60" s="13"/>
      <c r="P60" s="13"/>
    </row>
    <row r="61" spans="1:16" x14ac:dyDescent="0.25">
      <c r="E61" s="13"/>
    </row>
    <row r="62" spans="1:16" x14ac:dyDescent="0.25">
      <c r="B62" s="13"/>
      <c r="C62" s="13"/>
      <c r="D62" s="13"/>
      <c r="F62" s="13"/>
      <c r="G62" s="13"/>
      <c r="H62" s="37"/>
    </row>
    <row r="63" spans="1:16" x14ac:dyDescent="0.25">
      <c r="B63" s="13"/>
      <c r="C63" s="31"/>
      <c r="D63" s="31"/>
      <c r="F63" s="13"/>
      <c r="G63" s="13"/>
      <c r="H63" s="13"/>
    </row>
    <row r="64" spans="1:16" x14ac:dyDescent="0.25">
      <c r="B64" s="13"/>
      <c r="C64" s="13"/>
      <c r="D64" s="13"/>
      <c r="F64" s="13"/>
      <c r="G64" s="13"/>
      <c r="H64" s="13"/>
    </row>
    <row r="65" spans="2:2" x14ac:dyDescent="0.25">
      <c r="B65" s="13"/>
    </row>
    <row r="66" spans="2:2" x14ac:dyDescent="0.25">
      <c r="B66" s="13"/>
    </row>
    <row r="67" spans="2:2" x14ac:dyDescent="0.25">
      <c r="B67" s="13"/>
    </row>
    <row r="69" spans="2:2" x14ac:dyDescent="0.25">
      <c r="B69" s="13"/>
    </row>
    <row r="70" spans="2:2" x14ac:dyDescent="0.25">
      <c r="B70" s="13"/>
    </row>
  </sheetData>
  <sheetProtection algorithmName="SHA-512" hashValue="JYtaR04yW9vTL9zm0X+vQ7MMhXdCN3x4pzKaxsYoG7On8kUH1fzsvucewjpRNvy70p8fIUyIvnqQm0l95v8Rbw==" saltValue="QWaqGhr+xolTokmdfiPJmQ==" spinCount="100000" sheet="1" selectLockedCells="1"/>
  <dataValidations count="1">
    <dataValidation type="list" allowBlank="1" showInputMessage="1" showErrorMessage="1" sqref="B3" xr:uid="{00000000-0002-0000-0000-000000000000}">
      <formula1>IP</formula1>
    </dataValidation>
  </dataValidations>
  <pageMargins left="0.25" right="0.25" top="0.75" bottom="0.75" header="0.3" footer="0.3"/>
  <pageSetup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38"/>
  <sheetViews>
    <sheetView workbookViewId="0">
      <selection activeCell="E39" sqref="E39"/>
    </sheetView>
  </sheetViews>
  <sheetFormatPr defaultRowHeight="15" x14ac:dyDescent="0.25"/>
  <cols>
    <col min="2" max="2" width="10.140625" style="2" bestFit="1" customWidth="1"/>
  </cols>
  <sheetData>
    <row r="2" spans="1:5" x14ac:dyDescent="0.25">
      <c r="A2" t="s">
        <v>48</v>
      </c>
      <c r="B2" s="2" t="s">
        <v>49</v>
      </c>
    </row>
    <row r="3" spans="1:5" x14ac:dyDescent="0.25">
      <c r="A3" t="str">
        <f>IF(ISBLANK(Details!C7), "INVALID", Details!C7)</f>
        <v>120A</v>
      </c>
      <c r="B3" s="2">
        <f>Details!D8*(IF(Details!D7=Details!$N$2,Details!$N$3,0)+IF(Details!D7=Details!$O$2,Details!$O$3,0)+IF(Details!D7=Details!$P$2,Details!$P$3,0))</f>
        <v>0</v>
      </c>
      <c r="E3" t="s">
        <v>50</v>
      </c>
    </row>
    <row r="4" spans="1:5" x14ac:dyDescent="0.25">
      <c r="A4" t="str">
        <f>IF(ISBLANK(Details!G7), "INVALID", Details!G7)</f>
        <v>120B</v>
      </c>
      <c r="B4" s="2">
        <f>Details!H8*(IF(Details!H7=Details!$N$2,Details!$N$3,0)+IF(Details!H7=Details!$O$2,Details!$O$3,0)+IF(Details!H7=Details!$P$2,Details!$P$3,0))</f>
        <v>0</v>
      </c>
      <c r="D4" t="s">
        <v>53</v>
      </c>
      <c r="E4">
        <f>IF(Details!$B$3="Public",120,240)</f>
        <v>120</v>
      </c>
    </row>
    <row r="5" spans="1:5" x14ac:dyDescent="0.25">
      <c r="A5" t="str">
        <f>IF(ISBLANK(Details!K7), "INVALID", Details!K7)</f>
        <v>120C</v>
      </c>
      <c r="B5" s="2">
        <f>Details!L8*(IF(Details!L7=Details!$N$2,Details!$N$3,0)+IF(Details!L7=Details!$O$2,Details!$O$3,0)+IF(Details!L7=Details!$P$2,Details!$P$3,0))</f>
        <v>0</v>
      </c>
      <c r="D5" t="s">
        <v>54</v>
      </c>
      <c r="E5">
        <f>IF(Details!$B$3="Public",60,120)</f>
        <v>60</v>
      </c>
    </row>
    <row r="6" spans="1:5" x14ac:dyDescent="0.25">
      <c r="A6" t="str">
        <f>IF(ISBLANK(Details!O7), "INVALID", Details!O7)</f>
        <v>121A</v>
      </c>
      <c r="B6" s="2">
        <f>Details!P8*(IF(Details!P7=Details!$N$2,Details!$N$3,0)+IF(Details!P7=Details!$O$2,Details!$O$3,0)+IF(Details!P7=Details!$P$2,Details!$P$3,0))</f>
        <v>0</v>
      </c>
      <c r="D6" t="s">
        <v>55</v>
      </c>
      <c r="E6">
        <f>IF(Details!$B$3="Public",10,20)</f>
        <v>10</v>
      </c>
    </row>
    <row r="7" spans="1:5" x14ac:dyDescent="0.25">
      <c r="A7" t="str">
        <f>IF(ISBLANK(Details!C12), "INVALID", Details!C12)</f>
        <v>121B</v>
      </c>
      <c r="B7" s="2">
        <f>Details!D13*(IF(Details!D12=Details!$N$2,Details!$N$3,0)+IF(Details!D12=Details!$O$2,Details!$O$3,0)+IF(Details!D12=Details!$P$2,Details!$P$3,0))</f>
        <v>0</v>
      </c>
    </row>
    <row r="8" spans="1:5" x14ac:dyDescent="0.25">
      <c r="A8" t="str">
        <f>IF(ISBLANK(Details!G12), "INVALID", Details!G12)</f>
        <v>121C</v>
      </c>
      <c r="B8" s="2">
        <f>Details!H13*(IF(Details!H12=Details!$N$2,Details!$N$3,0)+IF(Details!H12=Details!$O$2,Details!$O$3,0)+IF(Details!H12=Details!$P$2,Details!$P$3,0))</f>
        <v>0</v>
      </c>
      <c r="D8" t="s">
        <v>51</v>
      </c>
    </row>
    <row r="9" spans="1:5" x14ac:dyDescent="0.25">
      <c r="A9" t="str">
        <f>IF(ISBLANK(Details!K12), "INVALID", Details!K12)</f>
        <v>121D</v>
      </c>
      <c r="B9" s="2">
        <f>Details!L13*(IF(Details!L12=Details!$N$2,Details!$N$3,0)+IF(Details!L12=Details!$O$2,Details!$O$3,0)+IF(Details!L12=Details!$P$2,Details!$P$3,0))</f>
        <v>0</v>
      </c>
      <c r="D9" t="s">
        <v>52</v>
      </c>
    </row>
    <row r="10" spans="1:5" x14ac:dyDescent="0.25">
      <c r="A10" t="str">
        <f>IF(ISBLANK(Details!O12), "INVALID", Details!O12)</f>
        <v>122A</v>
      </c>
      <c r="B10" s="2">
        <f>Details!P13*(IF(Details!P12=Details!$N$2,Details!$N$3,0)+IF(Details!P12=Details!$O$2,Details!$O$3,0)+IF(Details!P12=Details!$P$2,Details!$P$3,0))</f>
        <v>0</v>
      </c>
    </row>
    <row r="11" spans="1:5" x14ac:dyDescent="0.25">
      <c r="A11" t="str">
        <f>IF(ISBLANK(Details!C17), "INVALID", Details!C17)</f>
        <v>122B</v>
      </c>
      <c r="B11" s="2">
        <f>Details!D18*(IF(Details!D17=Details!$N$2,Details!$N$3,0)+IF(Details!D17=Details!$O$2,Details!$O$3,0)+IF(Details!D17=Details!$P$2,Details!$P$3,0))</f>
        <v>0</v>
      </c>
    </row>
    <row r="12" spans="1:5" x14ac:dyDescent="0.25">
      <c r="A12" t="str">
        <f>IF(ISBLANK(Details!G17), "INVALID", Details!G17)</f>
        <v>INVALID</v>
      </c>
      <c r="B12" s="2">
        <f>Details!H18*(IF(Details!H17=Details!$N$2,Details!$N$3,0)+IF(Details!H17=Details!$O$2,Details!$O$3,0)+IF(Details!H17=Details!$P$2,Details!$P$3,0))</f>
        <v>0</v>
      </c>
    </row>
    <row r="13" spans="1:5" x14ac:dyDescent="0.25">
      <c r="A13" t="str">
        <f>IF(ISBLANK(Details!K17), "INVALID", Details!K17)</f>
        <v>INVALID</v>
      </c>
      <c r="B13" s="2">
        <f>Details!L18*(IF(Details!L17=Details!$N$2,Details!$N$3,0)+IF(Details!L17=Details!$O$2,Details!$O$3,0)+IF(Details!L17=Details!$P$2,Details!$P$3,0))</f>
        <v>0</v>
      </c>
    </row>
    <row r="14" spans="1:5" x14ac:dyDescent="0.25">
      <c r="A14" t="str">
        <f>IF(ISBLANK(Details!O17), "INVALID", Details!O17)</f>
        <v>INVALID</v>
      </c>
      <c r="B14" s="2">
        <f>Details!P18*(IF(Details!P17=Details!$N$2,Details!$N$3,0)+IF(Details!P17=Details!$O$2,Details!$O$3,0)+IF(Details!P17=Details!$P$2,Details!$P$3,0))</f>
        <v>0</v>
      </c>
    </row>
    <row r="15" spans="1:5" x14ac:dyDescent="0.25">
      <c r="A15" t="str">
        <f>IF(ISBLANK(Details!C21), "INVALID", Details!C21)</f>
        <v>122C</v>
      </c>
      <c r="B15" s="2">
        <f>Details!D22*(IF(Details!D21=Details!$N$2,Details!$N$3,0)+IF(Details!D21=Details!$O$2,Details!$O$3,0)+IF(Details!D21=Details!$P$2,Details!$P$3,0))</f>
        <v>0</v>
      </c>
    </row>
    <row r="16" spans="1:5" x14ac:dyDescent="0.25">
      <c r="A16" t="str">
        <f>IF(ISBLANK(Details!G21), "INVALID", Details!G21)</f>
        <v>133A</v>
      </c>
      <c r="B16" s="2">
        <f>Details!H22*(IF(Details!H21=Details!$N$2,Details!$N$3,0)+IF(Details!H21=Details!$O$2,Details!$O$3,0)+IF(Details!H21=Details!$P$2,Details!$P$3,0))</f>
        <v>0</v>
      </c>
    </row>
    <row r="17" spans="1:2" x14ac:dyDescent="0.25">
      <c r="A17" t="str">
        <f>IF(ISBLANK(Details!K21), "INVALID", Details!K21)</f>
        <v>133B</v>
      </c>
      <c r="B17" s="2">
        <f>Details!L22*(IF(Details!L21=Details!$N$2,Details!$N$3,0)+IF(Details!L21=Details!$O$2,Details!$O$3,0)+IF(Details!L21=Details!$P$2,Details!$P$3,0))</f>
        <v>0</v>
      </c>
    </row>
    <row r="18" spans="1:2" x14ac:dyDescent="0.25">
      <c r="A18" t="str">
        <f>IF(ISBLANK(Details!O21), "INVALID", Details!O21)</f>
        <v>134A</v>
      </c>
      <c r="B18" s="2">
        <f>Details!P22*(IF(Details!P21=Details!$N$2,Details!$N$3,0)+IF(Details!P21=Details!$O$2,Details!$O$3,0)+IF(Details!P21=Details!$P$2,Details!$P$3,0))</f>
        <v>0</v>
      </c>
    </row>
    <row r="19" spans="1:2" x14ac:dyDescent="0.25">
      <c r="A19" t="str">
        <f>IF(ISBLANK(Details!C28), "INVALID", Details!C28)</f>
        <v>134B</v>
      </c>
      <c r="B19" s="2">
        <f>Details!D29*(IF(Details!D28=Details!$N$2,Details!$N$3,0)+IF(Details!D28=Details!$O$2,Details!$O$3,0)+IF(Details!D28=Details!$P$2,Details!$P$3,0))</f>
        <v>0</v>
      </c>
    </row>
    <row r="20" spans="1:2" x14ac:dyDescent="0.25">
      <c r="A20" t="str">
        <f>IF(ISBLANK(Details!G28), "INVALID", Details!G28)</f>
        <v>146A</v>
      </c>
      <c r="B20" s="2">
        <f>Details!H29*(IF(Details!H28=Details!$N$2,Details!$N$3,0)+IF(Details!H28=Details!$O$2,Details!$O$3,0)+IF(Details!H28=Details!$P$2,Details!$P$3,0))</f>
        <v>0</v>
      </c>
    </row>
    <row r="21" spans="1:2" x14ac:dyDescent="0.25">
      <c r="A21" t="str">
        <f>IF(ISBLANK(Details!K28), "INVALID", Details!K28)</f>
        <v>146B</v>
      </c>
      <c r="B21" s="2">
        <f>Details!L29*(IF(Details!L28=Details!$N$2,Details!$N$3,0)+IF(Details!L28=Details!$O$2,Details!$O$3,0)+IF(Details!L28=Details!$P$2,Details!$P$3,0))</f>
        <v>0</v>
      </c>
    </row>
    <row r="22" spans="1:2" x14ac:dyDescent="0.25">
      <c r="A22" t="str">
        <f>IF(ISBLANK(Details!O28), "INVALID", Details!O28)</f>
        <v>146C</v>
      </c>
      <c r="B22" s="2">
        <f>Details!P29*(IF(Details!P28=Details!$N$2,Details!$N$3,0)+IF(Details!P28=Details!$O$2,Details!$O$3,0)+IF(Details!P28=Details!$P$2,Details!$P$3,0))</f>
        <v>0</v>
      </c>
    </row>
    <row r="23" spans="1:2" x14ac:dyDescent="0.25">
      <c r="A23" t="str">
        <f>IF(ISBLANK(Details!C33), "INVALID", Details!C33)</f>
        <v>123A</v>
      </c>
      <c r="B23" s="2">
        <f>Details!D34*(IF(Details!D33=Details!$N$2,Details!$N$3,0)+IF(Details!D33=Details!$O$2,Details!$O$3,0)+IF(Details!D33=Details!$P$2,Details!$P$3,0))</f>
        <v>0</v>
      </c>
    </row>
    <row r="24" spans="1:2" x14ac:dyDescent="0.25">
      <c r="A24" t="str">
        <f>IF(ISBLANK(Details!G33), "INVALID", Details!G33)</f>
        <v>123B</v>
      </c>
      <c r="B24" s="2">
        <f>Details!H34*(IF(Details!H33=Details!$N$2,Details!$N$3,0)+IF(Details!H33=Details!$O$2,Details!$O$3,0)+IF(Details!H33=Details!$P$2,Details!$P$3,0))</f>
        <v>0</v>
      </c>
    </row>
    <row r="25" spans="1:2" x14ac:dyDescent="0.25">
      <c r="A25" t="str">
        <f>IF(ISBLANK(Details!K33), "INVALID", Details!K33)</f>
        <v>INVALID</v>
      </c>
      <c r="B25" s="2">
        <f>Details!L34*(IF(Details!L33=Details!$N$2,Details!$N$3,0)+IF(Details!L33=Details!$O$2,Details!$O$3,0)+IF(Details!L33=Details!$P$2,Details!$P$3,0))</f>
        <v>0</v>
      </c>
    </row>
    <row r="26" spans="1:2" x14ac:dyDescent="0.25">
      <c r="A26" t="str">
        <f>IF(ISBLANK(Details!O33), "INVALID", Details!O33)</f>
        <v>INVALID</v>
      </c>
      <c r="B26" s="2">
        <f>Details!P34*(IF(Details!P33=Details!$N$2,Details!$N$3,0)+IF(Details!P33=Details!$O$2,Details!$O$3,0)+IF(Details!P33=Details!$P$2,Details!$P$3,0))</f>
        <v>0</v>
      </c>
    </row>
    <row r="27" spans="1:2" x14ac:dyDescent="0.25">
      <c r="A27" t="str">
        <f>IF(ISBLANK(Details!C39), "INVALID", Details!C39)</f>
        <v>173A</v>
      </c>
      <c r="B27" s="2">
        <f>Details!D40*(IF(Details!D39=Details!$N$2,Details!$N$3,0)+IF(Details!D39=Details!$O$2,Details!$O$3,0)+IF(Details!D39=Details!$P$2,Details!$P$3,0))</f>
        <v>0</v>
      </c>
    </row>
    <row r="28" spans="1:2" x14ac:dyDescent="0.25">
      <c r="A28" t="str">
        <f>IF(ISBLANK(Details!G39), "INVALID", Details!G39)</f>
        <v>173B</v>
      </c>
      <c r="B28" s="2">
        <f>Details!H40*(IF(Details!H39=Details!$N$2,Details!$N$3,0)+IF(Details!H39=Details!$O$2,Details!$O$3,0)+IF(Details!H39=Details!$P$2,Details!$P$3,0))</f>
        <v>0</v>
      </c>
    </row>
    <row r="29" spans="1:2" x14ac:dyDescent="0.25">
      <c r="A29" t="str">
        <f>IF(ISBLANK(Details!K39), "INVALID", Details!K39)</f>
        <v>173C</v>
      </c>
      <c r="B29" s="2">
        <f>Details!L40*(IF(Details!L39=Details!$N$2,Details!$N$3,0)+IF(Details!L39=Details!$O$2,Details!$O$3,0)+IF(Details!L39=Details!$P$2,Details!$P$3,0))</f>
        <v>0</v>
      </c>
    </row>
    <row r="30" spans="1:2" x14ac:dyDescent="0.25">
      <c r="A30" t="str">
        <f>IF(ISBLANK(Details!O39), "INVALID", Details!O39)</f>
        <v>173D</v>
      </c>
      <c r="B30" s="2">
        <f>Details!P40*(IF(Details!P39=Details!$N$2,Details!$N$3,0)+IF(Details!P39=Details!$O$2,Details!$O$3,0)+IF(Details!P39=Details!$P$2,Details!$P$3,0))</f>
        <v>0</v>
      </c>
    </row>
    <row r="31" spans="1:2" x14ac:dyDescent="0.25">
      <c r="A31" t="str">
        <f>IF(ISBLANK(Details!C44), "INVALID", Details!C44)</f>
        <v>151A</v>
      </c>
      <c r="B31" s="2">
        <f>Details!D45*(IF(Details!D44=Details!$N$2,Details!$N$3,0)+IF(Details!D44=Details!$O$2,Details!$O$3,0)+IF(Details!D44=Details!$P$2,Details!$P$3,0))</f>
        <v>0</v>
      </c>
    </row>
    <row r="32" spans="1:2" x14ac:dyDescent="0.25">
      <c r="A32" t="str">
        <f>IF(ISBLANK(Details!G44), "INVALID", Details!G44)</f>
        <v>151B</v>
      </c>
      <c r="B32" s="2">
        <f>Details!H45*(IF(Details!H44=Details!$N$2,Details!$N$3,0)+IF(Details!H44=Details!$O$2,Details!$O$3,0)+IF(Details!H44=Details!$P$2,Details!$P$3,0))</f>
        <v>0</v>
      </c>
    </row>
    <row r="33" spans="1:2" x14ac:dyDescent="0.25">
      <c r="A33" t="str">
        <f>IF(ISBLANK(Details!K44), "INVALID", Details!K44)</f>
        <v>151C</v>
      </c>
      <c r="B33" s="2">
        <f>Details!L45*(IF(Details!L44=Details!$N$2,Details!$N$3,0)+IF(Details!L44=Details!$O$2,Details!$O$3,0)+IF(Details!L44=Details!$P$2,Details!$P$3,0))</f>
        <v>0</v>
      </c>
    </row>
    <row r="34" spans="1:2" x14ac:dyDescent="0.25">
      <c r="A34" t="str">
        <f>IF(ISBLANK(Details!O44), "INVALID", Details!O44)</f>
        <v>151D</v>
      </c>
      <c r="B34" s="2">
        <f>Details!P45*(IF(Details!P44=Details!$N$2,Details!$N$3,0)+IF(Details!P44=Details!$O$2,Details!$O$3,0)+IF(Details!P44=Details!$P$2,Details!$P$3,0))</f>
        <v>0</v>
      </c>
    </row>
    <row r="35" spans="1:2" x14ac:dyDescent="0.25">
      <c r="A35" t="str">
        <f>IF(ISBLANK(Details!C48), "INVALID", Details!C48)</f>
        <v>162A</v>
      </c>
      <c r="B35" s="2">
        <f>Details!D49*(IF(Details!D48=Details!$N$2,Details!$N$3,0)+IF(Details!D48=Details!$O$2,Details!$O$3,0)+IF(Details!D48=Details!$P$2,Details!$P$3,0))</f>
        <v>0</v>
      </c>
    </row>
    <row r="36" spans="1:2" x14ac:dyDescent="0.25">
      <c r="A36" t="str">
        <f>IF(ISBLANK(Details!G48), "INVALID", Details!G48)</f>
        <v>168.1A</v>
      </c>
      <c r="B36" s="2">
        <f>Details!H49*(IF(Details!H48=Details!$N$2,Details!$N$3,0)+IF(Details!H48=Details!$O$2,Details!$O$3,0)+IF(Details!H48=Details!$P$2,Details!$P$3,0))</f>
        <v>0</v>
      </c>
    </row>
    <row r="37" spans="1:2" x14ac:dyDescent="0.25">
      <c r="A37" t="str">
        <f>IF(ISBLANK(Details!K48), "INVALID", Details!K48)</f>
        <v>168.1B</v>
      </c>
      <c r="B37" s="2">
        <f>Details!L49*(IF(Details!L48=Details!$N$2,Details!$N$3,0)+IF(Details!L48=Details!$O$2,Details!$O$3,0)+IF(Details!L48=Details!$P$2,Details!$P$3,0))</f>
        <v>0</v>
      </c>
    </row>
    <row r="38" spans="1:2" x14ac:dyDescent="0.25">
      <c r="A38" t="str">
        <f>IF(ISBLANK(Details!O48), "INVALID", Details!O48)</f>
        <v>168.1C</v>
      </c>
      <c r="B38" s="2">
        <f>Details!P49*(IF(Details!P48=Details!$N$2,Details!$N$3,0)+IF(Details!P48=Details!$O$2,Details!$O$3,0)+IF(Details!P48=Details!$P$2,Details!$P$3,0))</f>
        <v>0</v>
      </c>
    </row>
  </sheetData>
  <sheetProtection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Details</vt:lpstr>
      <vt:lpstr>Calculations</vt:lpstr>
      <vt:lpstr>IP</vt:lpstr>
    </vt:vector>
  </TitlesOfParts>
  <Company>University of Saskatchewan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Cawthray, Jacqueline</dc:creator>
  <cp:lastModifiedBy>Schick-Martin, Dale</cp:lastModifiedBy>
  <cp:lastPrinted>2019-08-28T17:57:11Z</cp:lastPrinted>
  <dcterms:created xsi:type="dcterms:W3CDTF">2019-08-28T17:36:20Z</dcterms:created>
  <dcterms:modified xsi:type="dcterms:W3CDTF">2023-09-18T21:22:16Z</dcterms:modified>
</cp:coreProperties>
</file>